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2 квартал\график АЭФ - СВТ 3 и запчаст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Лист2!$A$1:$H$85</definedName>
  </definedNames>
  <calcPr calcId="152511"/>
</workbook>
</file>

<file path=xl/calcChain.xml><?xml version="1.0" encoding="utf-8"?>
<calcChain xmlns="http://schemas.openxmlformats.org/spreadsheetml/2006/main">
  <c r="H77" i="1" l="1"/>
  <c r="F77" i="1"/>
  <c r="E77" i="1"/>
  <c r="D77" i="1"/>
  <c r="C77" i="1"/>
  <c r="B77" i="1"/>
  <c r="G76" i="1"/>
  <c r="H72" i="1"/>
  <c r="F72" i="1"/>
  <c r="E72" i="1"/>
  <c r="D72" i="1"/>
  <c r="C72" i="1"/>
  <c r="B72" i="1"/>
  <c r="G71" i="1"/>
  <c r="H67" i="1"/>
  <c r="F67" i="1"/>
  <c r="E67" i="1"/>
  <c r="D67" i="1"/>
  <c r="C67" i="1"/>
  <c r="B67" i="1"/>
  <c r="G66" i="1"/>
  <c r="H62" i="1"/>
  <c r="F62" i="1"/>
  <c r="E62" i="1"/>
  <c r="D62" i="1"/>
  <c r="C62" i="1"/>
  <c r="B62" i="1"/>
  <c r="G61" i="1"/>
  <c r="H57" i="1" l="1"/>
  <c r="F57" i="1"/>
  <c r="E57" i="1"/>
  <c r="D57" i="1"/>
  <c r="C57" i="1"/>
  <c r="B57" i="1"/>
  <c r="G56" i="1"/>
  <c r="H52" i="1"/>
  <c r="F52" i="1"/>
  <c r="E52" i="1"/>
  <c r="D52" i="1"/>
  <c r="C52" i="1"/>
  <c r="B52" i="1"/>
  <c r="G51" i="1"/>
  <c r="H47" i="1"/>
  <c r="F47" i="1"/>
  <c r="E47" i="1"/>
  <c r="D47" i="1"/>
  <c r="C47" i="1"/>
  <c r="B47" i="1"/>
  <c r="G46" i="1"/>
  <c r="H42" i="1"/>
  <c r="F42" i="1"/>
  <c r="E42" i="1"/>
  <c r="D42" i="1"/>
  <c r="C42" i="1"/>
  <c r="B42" i="1"/>
  <c r="G41" i="1"/>
  <c r="H37" i="1"/>
  <c r="F37" i="1"/>
  <c r="E37" i="1"/>
  <c r="D37" i="1"/>
  <c r="C37" i="1"/>
  <c r="B37" i="1"/>
  <c r="G36" i="1"/>
  <c r="H32" i="1"/>
  <c r="F32" i="1"/>
  <c r="E32" i="1"/>
  <c r="D32" i="1"/>
  <c r="C32" i="1"/>
  <c r="B32" i="1"/>
  <c r="G31" i="1"/>
  <c r="H27" i="1"/>
  <c r="F27" i="1"/>
  <c r="E27" i="1"/>
  <c r="D27" i="1"/>
  <c r="C27" i="1"/>
  <c r="B27" i="1"/>
  <c r="G26" i="1"/>
  <c r="D16" i="1"/>
  <c r="C16" i="1"/>
  <c r="B16" i="1"/>
  <c r="G21" i="1" l="1"/>
  <c r="G16" i="1"/>
  <c r="G11" i="1"/>
  <c r="E22" i="1" l="1"/>
  <c r="D22" i="1"/>
  <c r="C22" i="1"/>
  <c r="E17" i="1"/>
  <c r="D17" i="1"/>
  <c r="C17" i="1"/>
  <c r="E12" i="1"/>
  <c r="D12" i="1"/>
  <c r="C12" i="1"/>
  <c r="C78" i="1" s="1"/>
  <c r="D78" i="1" l="1"/>
  <c r="E78" i="1"/>
  <c r="H12" i="1"/>
  <c r="F12" i="1"/>
  <c r="B12" i="1"/>
  <c r="B17" i="1"/>
  <c r="F17" i="1"/>
  <c r="H17" i="1"/>
  <c r="B78" i="1" l="1"/>
  <c r="H22" i="1"/>
  <c r="H79" i="1" s="1"/>
  <c r="F22" i="1"/>
  <c r="F78" i="1" s="1"/>
  <c r="B22" i="1"/>
</calcChain>
</file>

<file path=xl/sharedStrings.xml><?xml version="1.0" encoding="utf-8"?>
<sst xmlns="http://schemas.openxmlformats.org/spreadsheetml/2006/main" count="179" uniqueCount="66">
  <si>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</si>
  <si>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</si>
  <si>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</si>
  <si>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</si>
  <si>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</si>
  <si>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</si>
  <si>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</si>
  <si>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</si>
  <si>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</si>
  <si>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</si>
  <si>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</si>
  <si>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>Е.Л.Овечкина</t>
  </si>
  <si>
    <t>Код ОКПД:
30.02.15.212</t>
  </si>
  <si>
    <t>Код ОКПД:
32.30.33.310</t>
  </si>
  <si>
    <t>Предмет муниципального контракта:</t>
  </si>
  <si>
    <t xml:space="preserve">Способ размещения заказа: </t>
  </si>
  <si>
    <t>Наименование товара, техн. характеристики</t>
  </si>
  <si>
    <t>Всего ценовых предложений:</t>
  </si>
  <si>
    <t>цена, руб</t>
  </si>
  <si>
    <t>Начальная (максимальная) цена контракта:</t>
  </si>
  <si>
    <t>Исполнитель: Работник контрактной службы, тел. 5-00-47</t>
  </si>
  <si>
    <t>аукцион в электронной форме</t>
  </si>
  <si>
    <t>Метод расчета:</t>
  </si>
  <si>
    <t>метод сопоставимых рыночных цен (анализа рынка)</t>
  </si>
  <si>
    <t>Сервер Proliant ML310e Gen8 v2 E3-1240v3 Hot Plug Tower(4U)/ Xeon4C 3.4GHz(8Mb)/ 1x8GbUD_12800/ B120i(SATA/ZM/RAID0/1/1+0)/ 2x500Gb(4)LFF/ DVDRW/ iLO4std/ 2x1GbEth/ 1xRPS460HE (2up)</t>
  </si>
  <si>
    <t>Сервер настольный</t>
  </si>
  <si>
    <t>Код ОКПД:
30.02.15.119</t>
  </si>
  <si>
    <t>Монитор + кабель HDMI</t>
  </si>
  <si>
    <t>Монитор Benq 24" GL2460HM Glossy-Black TN LED 5ms + Кабель Video HDMI to HDMI (19pin to 19pin), 3м</t>
  </si>
  <si>
    <t>Системный блок</t>
  </si>
  <si>
    <t>Системный блок (i5 3570 / Gigabyte GA-H77-DS3H/ 2x4Гб/ 500 Гб WD/ картридер/ HDMI/ noDVD/ InWin PE-
689 500W/ Клавиатура SVEN Elegance 5700 White &lt;USB&gt; 107КЛ/ mouse</t>
  </si>
  <si>
    <t>Код ОКПД:
32.30.20.512</t>
  </si>
  <si>
    <t>Материнская плата S1155</t>
  </si>
  <si>
    <t>Процессор S1155</t>
  </si>
  <si>
    <t>Процессор Intel Core i3 2120 (3.3GHz) 3MB S-1155 BOX</t>
  </si>
  <si>
    <t>Блок питания</t>
  </si>
  <si>
    <t>Блок питания INWIN 500W RB-S500HQ7-0 12cm fan v.2.2</t>
  </si>
  <si>
    <t>Жесткий диск</t>
  </si>
  <si>
    <t>Жесткий диск WD SATA-III 500Gb WD5000AAKX</t>
  </si>
  <si>
    <t>Сетевой фильтр</t>
  </si>
  <si>
    <t>Сетевой фильтр Ippon BK252 (6 oultet power strip 5.0 m)</t>
  </si>
  <si>
    <t>Блок питания для D-Link DIR-615</t>
  </si>
  <si>
    <t>Блок питания для D-Link DIR-615 (5V 2,5A)</t>
  </si>
  <si>
    <t>Сменный модуль батарей</t>
  </si>
  <si>
    <t>Сменный модуль батарей APC SYBT5 (для Symmetra LX)</t>
  </si>
  <si>
    <t>Код ОКПД:
30.02.19.190</t>
  </si>
  <si>
    <t>Код ОКПД:
30.02.17.121</t>
  </si>
  <si>
    <t>Код ОКПД:
31.20.23.110</t>
  </si>
  <si>
    <t>Код ОКПД:
31.10.50.140</t>
  </si>
  <si>
    <t>Жесткий диск для сервера 500 Гб</t>
  </si>
  <si>
    <t>Жёсткий диск 500GB 3.5"(LFF) SATA 7,2K 3G Pluggable Midline HDD (458928-B21)</t>
  </si>
  <si>
    <t>Жесткий диск для сервера 300 Гб</t>
  </si>
  <si>
    <t>Жёсткий диск 300GB 2.5"(SFF) SAS 10K 6G HotPlug Dual Port ENT HDD (507127-B21)</t>
  </si>
  <si>
    <t>Жесткий диск для сервера 146 Гб</t>
  </si>
  <si>
    <t>Жёсткий диск 146GB Hot-Plug 10K 2.5" DP 6G SAS Enterprise (ENT) Drive (507125-B21)</t>
  </si>
  <si>
    <t>Коммутатор HP 1810-24G Switch (24 ports 10/100/1000 + 2 SFP, WEB-managed, fanless, 19') J9803A</t>
  </si>
  <si>
    <t>Мат плата Gigabyte GA-H77-DS3H (Socket 1155, intel H77, 4*DDR3 1600, VGA (DVI-D, D-Sub, HDMI), PCI,
PCI-Ex16, Gb Lan, Audio (S/PDIF Out), SATA 3.0, SATA RAID, mSATA , USB 3.0) ATX</t>
  </si>
  <si>
    <t>Дата составления: 21.04.2014</t>
  </si>
  <si>
    <t>Коммутатор 24-портовый</t>
  </si>
  <si>
    <t>поставка средств вычислительной техники и запасных частей к ним</t>
  </si>
  <si>
    <t>Поставщик 1:</t>
  </si>
  <si>
    <t>Поставщик 2:</t>
  </si>
  <si>
    <t>Поставщик 3:</t>
  </si>
  <si>
    <t>коммерческое предложение исх. № 78 от 18.04.2014</t>
  </si>
  <si>
    <t>коммерческое предложение исх. № б/н от 18.04.2014</t>
  </si>
  <si>
    <t>коммерческое предложение исх. № 0112 от 18.04.2014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</si>
</sst>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b/>
      <sz val="9"/>
      <color rgb="FF000099"/>
      <name val="Times New Roman"/>
      <family val="1"/>
      <charset val="204"/>
    </font>
    <font>
      <b/>
      <sz val="10"/>
      <color rgb="FF000099"/>
      <name val="Times New Roman"/>
      <family val="1"/>
      <charset val="204"/>
    </font>
    <font>
      <sz val="9"/>
      <color rgb="FF000099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b/>
      <sz val="11"/>
      <color rgb="FF000099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1" fillId="0" borderId="7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0" fontId="12" fillId="0" borderId="0" xfId="0" applyFont="1"/>
    <xf numFmtId="4" fontId="13" fillId="0" borderId="0" xfId="0" applyNumberFormat="1" applyFont="1" applyAlignment="1"/>
    <xf numFmtId="0" fontId="9" fillId="3" borderId="25" xfId="0" applyFont="1" applyFill="1" applyBorder="1" applyAlignment="1">
      <alignment horizontal="center" vertical="center" wrapText="1"/>
    </xf>
    <xf numFmtId="4" fontId="10" fillId="3" borderId="25" xfId="0" applyNumberFormat="1" applyFont="1" applyFill="1" applyBorder="1" applyAlignment="1">
      <alignment horizontal="right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D4" sqref="D4"/>
    </sheetView>
  </sheetViews>
  <sheetFormatPr defaultColWidth="11.5703125" defaultRowHeight="12.75" x14ac:dyDescent="0.2"/>
  <cols>
    <col min="1" max="1" width="20.28515625" style="1" customWidth="1"/>
    <col min="2" max="6" width="18.140625" style="1" customWidth="1"/>
    <col min="7" max="7" width="12.28515625" style="1" customWidth="1"/>
    <col min="8" max="8" width="12.57031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15</v>
      </c>
      <c r="B3" s="3"/>
      <c r="C3" s="3" t="s">
        <v>21</v>
      </c>
      <c r="D3" s="4"/>
      <c r="E3" s="4"/>
      <c r="F3" s="3"/>
      <c r="G3" s="3"/>
      <c r="H3" s="3"/>
      <c r="I3" s="1"/>
      <c r="J3" s="1"/>
      <c r="K3" s="1"/>
      <c r="L3" s="1"/>
    </row>
    <row r="4" spans="1:12" ht="15.75" x14ac:dyDescent="0.25">
      <c r="A4" s="3" t="s">
        <v>14</v>
      </c>
      <c r="B4" s="3"/>
      <c r="C4" s="34" t="s">
        <v>59</v>
      </c>
      <c r="D4" s="4"/>
      <c r="E4" s="4"/>
      <c r="F4" s="3"/>
      <c r="G4" s="3"/>
      <c r="H4" s="3"/>
      <c r="I4" s="1"/>
      <c r="J4" s="1"/>
      <c r="K4" s="1"/>
      <c r="L4" s="1"/>
    </row>
    <row r="5" spans="1:12" ht="15.6" customHeight="1" x14ac:dyDescent="0.25">
      <c r="A5" s="3" t="s">
        <v>22</v>
      </c>
      <c r="B5" s="3"/>
      <c r="C5" s="3" t="s">
        <v>23</v>
      </c>
      <c r="D5" s="3"/>
      <c r="E5" s="3"/>
      <c r="F5" s="3"/>
      <c r="G5" s="32" t="s">
        <v>17</v>
      </c>
      <c r="H5" s="33">
        <v>3</v>
      </c>
      <c r="I5" s="1"/>
      <c r="J5" s="1"/>
      <c r="K5" s="1"/>
      <c r="L5" s="1"/>
    </row>
    <row r="6" spans="1:12" ht="15" x14ac:dyDescent="0.25">
      <c r="A6" s="13" t="s">
        <v>0</v>
      </c>
      <c r="B6" s="48" t="s">
        <v>1</v>
      </c>
      <c r="C6" s="48"/>
      <c r="D6" s="48"/>
      <c r="E6" s="48"/>
      <c r="F6" s="48"/>
      <c r="G6" s="25" t="s">
        <v>2</v>
      </c>
      <c r="H6" s="24" t="s">
        <v>3</v>
      </c>
      <c r="I6" s="1"/>
      <c r="J6" s="1"/>
      <c r="K6" s="1"/>
      <c r="L6" s="1"/>
    </row>
    <row r="7" spans="1:12" ht="15" x14ac:dyDescent="0.25">
      <c r="A7" s="14"/>
      <c r="B7" s="12">
        <v>1</v>
      </c>
      <c r="C7" s="12">
        <v>2</v>
      </c>
      <c r="D7" s="12">
        <v>3</v>
      </c>
      <c r="E7" s="12">
        <v>4</v>
      </c>
      <c r="F7" s="12">
        <v>5</v>
      </c>
      <c r="G7" s="26" t="s">
        <v>18</v>
      </c>
      <c r="H7" s="26" t="s">
        <v>18</v>
      </c>
      <c r="I7" s="1"/>
      <c r="J7" s="1"/>
      <c r="K7" s="1"/>
      <c r="L7" s="1"/>
    </row>
    <row r="8" spans="1:12" ht="27" customHeight="1" x14ac:dyDescent="0.2">
      <c r="A8" s="30" t="s">
        <v>16</v>
      </c>
      <c r="B8" s="45" t="s">
        <v>25</v>
      </c>
      <c r="C8" s="46"/>
      <c r="D8" s="46"/>
      <c r="E8" s="46"/>
      <c r="F8" s="47"/>
      <c r="G8" s="23" t="s">
        <v>26</v>
      </c>
      <c r="H8" s="29" t="s">
        <v>4</v>
      </c>
      <c r="I8" s="1"/>
      <c r="J8" s="1"/>
      <c r="K8" s="1"/>
      <c r="L8" s="1"/>
    </row>
    <row r="9" spans="1:12" ht="15" x14ac:dyDescent="0.2">
      <c r="A9" s="19" t="s">
        <v>5</v>
      </c>
      <c r="B9" s="43">
        <v>1</v>
      </c>
      <c r="C9" s="44"/>
      <c r="D9" s="44"/>
      <c r="E9" s="44"/>
      <c r="F9" s="44"/>
      <c r="G9" s="27"/>
      <c r="H9" s="22" t="s">
        <v>4</v>
      </c>
      <c r="I9" s="1"/>
      <c r="J9" s="1"/>
      <c r="K9" s="1"/>
      <c r="L9" s="1"/>
    </row>
    <row r="10" spans="1:12" ht="27.75" customHeight="1" x14ac:dyDescent="0.2">
      <c r="A10" s="20" t="s">
        <v>6</v>
      </c>
      <c r="B10" s="40" t="s">
        <v>24</v>
      </c>
      <c r="C10" s="41"/>
      <c r="D10" s="41"/>
      <c r="E10" s="41"/>
      <c r="F10" s="42"/>
      <c r="G10" s="28"/>
      <c r="H10" s="5" t="s">
        <v>4</v>
      </c>
      <c r="I10" s="1"/>
      <c r="J10" s="1"/>
      <c r="K10" s="1"/>
      <c r="L10" s="1"/>
    </row>
    <row r="11" spans="1:12" ht="15" x14ac:dyDescent="0.2">
      <c r="A11" s="19" t="s">
        <v>7</v>
      </c>
      <c r="B11" s="18">
        <v>58594</v>
      </c>
      <c r="C11" s="18">
        <v>60293.23</v>
      </c>
      <c r="D11" s="18">
        <v>59590.1</v>
      </c>
      <c r="E11" s="18"/>
      <c r="F11" s="18"/>
      <c r="G11" s="7">
        <f>SUM(B11:F11)/$H$5</f>
        <v>59492.443333333336</v>
      </c>
      <c r="H11" s="7">
        <v>59492</v>
      </c>
      <c r="I11" s="1"/>
      <c r="J11" s="1"/>
      <c r="K11" s="1"/>
      <c r="L11" s="1"/>
    </row>
    <row r="12" spans="1:12" ht="15" x14ac:dyDescent="0.25">
      <c r="A12" s="21" t="s">
        <v>8</v>
      </c>
      <c r="B12" s="17">
        <f>B11*$B9</f>
        <v>58594</v>
      </c>
      <c r="C12" s="17">
        <f>C11*$B9</f>
        <v>60293.23</v>
      </c>
      <c r="D12" s="17">
        <f>D11*$B9</f>
        <v>59590.1</v>
      </c>
      <c r="E12" s="17">
        <f>E11*$B9</f>
        <v>0</v>
      </c>
      <c r="F12" s="17">
        <f>F11*$B9</f>
        <v>0</v>
      </c>
      <c r="G12" s="17"/>
      <c r="H12" s="8">
        <f>H11*$B9</f>
        <v>59492</v>
      </c>
      <c r="I12" s="1"/>
      <c r="J12" s="1"/>
      <c r="K12" s="1"/>
      <c r="L12" s="1"/>
    </row>
    <row r="13" spans="1:12" ht="27" customHeight="1" x14ac:dyDescent="0.2">
      <c r="A13" s="30" t="s">
        <v>16</v>
      </c>
      <c r="B13" s="45" t="s">
        <v>27</v>
      </c>
      <c r="C13" s="46"/>
      <c r="D13" s="46"/>
      <c r="E13" s="46"/>
      <c r="F13" s="47"/>
      <c r="G13" s="23" t="s">
        <v>31</v>
      </c>
      <c r="H13" s="29" t="s">
        <v>4</v>
      </c>
      <c r="I13" s="1"/>
      <c r="J13" s="1"/>
      <c r="K13" s="1"/>
      <c r="L13" s="1"/>
    </row>
    <row r="14" spans="1:12" ht="15" x14ac:dyDescent="0.2">
      <c r="A14" s="19" t="s">
        <v>5</v>
      </c>
      <c r="B14" s="49">
        <v>1</v>
      </c>
      <c r="C14" s="50"/>
      <c r="D14" s="50"/>
      <c r="E14" s="50"/>
      <c r="F14" s="51"/>
      <c r="G14" s="27"/>
      <c r="H14" s="22" t="s">
        <v>4</v>
      </c>
      <c r="I14" s="1"/>
      <c r="J14" s="1"/>
      <c r="K14" s="1"/>
      <c r="L14" s="1"/>
    </row>
    <row r="15" spans="1:12" ht="14.25" customHeight="1" x14ac:dyDescent="0.2">
      <c r="A15" s="20" t="s">
        <v>6</v>
      </c>
      <c r="B15" s="40" t="s">
        <v>28</v>
      </c>
      <c r="C15" s="41"/>
      <c r="D15" s="41"/>
      <c r="E15" s="41"/>
      <c r="F15" s="42"/>
      <c r="G15" s="28"/>
      <c r="H15" s="5" t="s">
        <v>4</v>
      </c>
      <c r="I15" s="1"/>
      <c r="J15" s="1"/>
      <c r="K15" s="1"/>
      <c r="L15" s="1"/>
    </row>
    <row r="16" spans="1:12" ht="15" x14ac:dyDescent="0.2">
      <c r="A16" s="19" t="s">
        <v>7</v>
      </c>
      <c r="B16" s="18">
        <f>6913+250</f>
        <v>7163</v>
      </c>
      <c r="C16" s="18">
        <f>7113.48+257.25</f>
        <v>7370.73</v>
      </c>
      <c r="D16" s="18">
        <f>7030.52+254.25</f>
        <v>7284.77</v>
      </c>
      <c r="E16" s="18"/>
      <c r="F16" s="18"/>
      <c r="G16" s="7">
        <f>SUM(B16:F16)/$H$5</f>
        <v>7272.833333333333</v>
      </c>
      <c r="H16" s="7">
        <v>7273</v>
      </c>
      <c r="I16" s="1"/>
      <c r="J16" s="1"/>
      <c r="K16" s="1"/>
      <c r="L16" s="1"/>
    </row>
    <row r="17" spans="1:12" ht="15" x14ac:dyDescent="0.25">
      <c r="A17" s="21" t="s">
        <v>8</v>
      </c>
      <c r="B17" s="17">
        <f>B16*$B14</f>
        <v>7163</v>
      </c>
      <c r="C17" s="17">
        <f>C16*$B14</f>
        <v>7370.73</v>
      </c>
      <c r="D17" s="17">
        <f>D16*$B14</f>
        <v>7284.77</v>
      </c>
      <c r="E17" s="17">
        <f>E16*$B14</f>
        <v>0</v>
      </c>
      <c r="F17" s="17">
        <f>F16*$B14</f>
        <v>0</v>
      </c>
      <c r="G17" s="17"/>
      <c r="H17" s="8">
        <f>H16*$B14</f>
        <v>7273</v>
      </c>
      <c r="I17" s="1"/>
      <c r="J17" s="1"/>
      <c r="K17" s="1"/>
      <c r="L17" s="1"/>
    </row>
    <row r="18" spans="1:12" ht="27" customHeight="1" x14ac:dyDescent="0.2">
      <c r="A18" s="30" t="s">
        <v>16</v>
      </c>
      <c r="B18" s="45" t="s">
        <v>29</v>
      </c>
      <c r="C18" s="46"/>
      <c r="D18" s="46"/>
      <c r="E18" s="46"/>
      <c r="F18" s="47"/>
      <c r="G18" s="23" t="s">
        <v>12</v>
      </c>
      <c r="H18" s="29" t="s">
        <v>4</v>
      </c>
      <c r="I18" s="1"/>
      <c r="J18" s="1"/>
      <c r="K18" s="1"/>
      <c r="L18" s="1"/>
    </row>
    <row r="19" spans="1:12" ht="15" x14ac:dyDescent="0.2">
      <c r="A19" s="19" t="s">
        <v>5</v>
      </c>
      <c r="B19" s="43">
        <v>1</v>
      </c>
      <c r="C19" s="44"/>
      <c r="D19" s="44"/>
      <c r="E19" s="44"/>
      <c r="F19" s="44"/>
      <c r="G19" s="27"/>
      <c r="H19" s="22" t="s">
        <v>4</v>
      </c>
      <c r="I19" s="1"/>
      <c r="J19" s="1"/>
      <c r="K19" s="1"/>
      <c r="L19" s="1"/>
    </row>
    <row r="20" spans="1:12" ht="27.75" customHeight="1" x14ac:dyDescent="0.2">
      <c r="A20" s="20" t="s">
        <v>6</v>
      </c>
      <c r="B20" s="40" t="s">
        <v>30</v>
      </c>
      <c r="C20" s="41"/>
      <c r="D20" s="41"/>
      <c r="E20" s="41"/>
      <c r="F20" s="42"/>
      <c r="G20" s="28"/>
      <c r="H20" s="5" t="s">
        <v>4</v>
      </c>
      <c r="I20" s="1"/>
      <c r="J20" s="1"/>
      <c r="K20" s="1"/>
      <c r="L20" s="1"/>
    </row>
    <row r="21" spans="1:12" ht="15" x14ac:dyDescent="0.2">
      <c r="A21" s="19" t="s">
        <v>7</v>
      </c>
      <c r="B21" s="6">
        <v>22851</v>
      </c>
      <c r="C21" s="6">
        <v>23513.68</v>
      </c>
      <c r="D21" s="6">
        <v>23239.47</v>
      </c>
      <c r="E21" s="6"/>
      <c r="F21" s="6"/>
      <c r="G21" s="7">
        <f>SUM(B21:F21)/$H$5</f>
        <v>23201.383333333331</v>
      </c>
      <c r="H21" s="7">
        <v>23201</v>
      </c>
      <c r="I21" s="1"/>
      <c r="J21" s="1"/>
      <c r="K21" s="1"/>
      <c r="L21" s="1"/>
    </row>
    <row r="22" spans="1:12" ht="15" x14ac:dyDescent="0.25">
      <c r="A22" s="21" t="s">
        <v>8</v>
      </c>
      <c r="B22" s="17">
        <f>B21*$B19</f>
        <v>22851</v>
      </c>
      <c r="C22" s="17">
        <f>C21*$B19</f>
        <v>23513.68</v>
      </c>
      <c r="D22" s="17">
        <f>D21*$B19</f>
        <v>23239.47</v>
      </c>
      <c r="E22" s="17">
        <f>E21*$B19</f>
        <v>0</v>
      </c>
      <c r="F22" s="17">
        <f>F21*$B19</f>
        <v>0</v>
      </c>
      <c r="G22" s="17"/>
      <c r="H22" s="8">
        <f>H21*$B19</f>
        <v>23201</v>
      </c>
      <c r="I22" s="1"/>
      <c r="J22" s="1"/>
      <c r="K22" s="1"/>
      <c r="L22" s="1"/>
    </row>
    <row r="23" spans="1:12" ht="27" customHeight="1" x14ac:dyDescent="0.2">
      <c r="A23" s="30" t="s">
        <v>16</v>
      </c>
      <c r="B23" s="45" t="s">
        <v>32</v>
      </c>
      <c r="C23" s="46"/>
      <c r="D23" s="46"/>
      <c r="E23" s="46"/>
      <c r="F23" s="47"/>
      <c r="G23" s="23" t="s">
        <v>45</v>
      </c>
      <c r="H23" s="29" t="s">
        <v>4</v>
      </c>
      <c r="I23" s="1"/>
      <c r="J23" s="1"/>
      <c r="K23" s="1"/>
      <c r="L23" s="1"/>
    </row>
    <row r="24" spans="1:12" ht="15" x14ac:dyDescent="0.2">
      <c r="A24" s="19" t="s">
        <v>5</v>
      </c>
      <c r="B24" s="43">
        <v>9</v>
      </c>
      <c r="C24" s="44"/>
      <c r="D24" s="44"/>
      <c r="E24" s="44"/>
      <c r="F24" s="44"/>
      <c r="G24" s="27"/>
      <c r="H24" s="22" t="s">
        <v>4</v>
      </c>
      <c r="I24" s="1"/>
      <c r="J24" s="1"/>
      <c r="K24" s="1"/>
      <c r="L24" s="1"/>
    </row>
    <row r="25" spans="1:12" ht="27" customHeight="1" x14ac:dyDescent="0.2">
      <c r="A25" s="20" t="s">
        <v>6</v>
      </c>
      <c r="B25" s="40" t="s">
        <v>56</v>
      </c>
      <c r="C25" s="41"/>
      <c r="D25" s="41"/>
      <c r="E25" s="41"/>
      <c r="F25" s="42"/>
      <c r="G25" s="28"/>
      <c r="H25" s="5" t="s">
        <v>4</v>
      </c>
      <c r="I25" s="1"/>
      <c r="J25" s="1"/>
      <c r="K25" s="1"/>
      <c r="L25" s="1"/>
    </row>
    <row r="26" spans="1:12" ht="15" x14ac:dyDescent="0.2">
      <c r="A26" s="19" t="s">
        <v>7</v>
      </c>
      <c r="B26" s="6">
        <v>3165</v>
      </c>
      <c r="C26" s="6">
        <v>3256.79</v>
      </c>
      <c r="D26" s="6">
        <v>3218.81</v>
      </c>
      <c r="E26" s="6"/>
      <c r="F26" s="6"/>
      <c r="G26" s="7">
        <f>SUM(B26:F26)/$H$5</f>
        <v>3213.5333333333333</v>
      </c>
      <c r="H26" s="7">
        <v>3214</v>
      </c>
      <c r="I26" s="1"/>
      <c r="J26" s="1"/>
      <c r="K26" s="1"/>
      <c r="L26" s="1"/>
    </row>
    <row r="27" spans="1:12" ht="15" x14ac:dyDescent="0.25">
      <c r="A27" s="31" t="s">
        <v>8</v>
      </c>
      <c r="B27" s="17">
        <f>B26*$B24</f>
        <v>28485</v>
      </c>
      <c r="C27" s="17">
        <f>C26*$B24</f>
        <v>29311.11</v>
      </c>
      <c r="D27" s="17">
        <f>D26*$B24</f>
        <v>28969.29</v>
      </c>
      <c r="E27" s="17">
        <f>E26*$B24</f>
        <v>0</v>
      </c>
      <c r="F27" s="17">
        <f>F26*$B24</f>
        <v>0</v>
      </c>
      <c r="G27" s="17"/>
      <c r="H27" s="8">
        <f>H26*$B24</f>
        <v>28926</v>
      </c>
      <c r="I27" s="1"/>
      <c r="J27" s="1"/>
      <c r="K27" s="1"/>
      <c r="L27" s="1"/>
    </row>
    <row r="28" spans="1:12" ht="27" customHeight="1" x14ac:dyDescent="0.2">
      <c r="A28" s="30" t="s">
        <v>16</v>
      </c>
      <c r="B28" s="45" t="s">
        <v>33</v>
      </c>
      <c r="C28" s="46"/>
      <c r="D28" s="46"/>
      <c r="E28" s="46"/>
      <c r="F28" s="47"/>
      <c r="G28" s="23" t="s">
        <v>45</v>
      </c>
      <c r="H28" s="29" t="s">
        <v>4</v>
      </c>
      <c r="I28" s="1"/>
      <c r="J28" s="1"/>
      <c r="K28" s="1"/>
      <c r="L28" s="1"/>
    </row>
    <row r="29" spans="1:12" ht="15" x14ac:dyDescent="0.2">
      <c r="A29" s="19" t="s">
        <v>5</v>
      </c>
      <c r="B29" s="43">
        <v>8</v>
      </c>
      <c r="C29" s="44"/>
      <c r="D29" s="44"/>
      <c r="E29" s="44"/>
      <c r="F29" s="44"/>
      <c r="G29" s="27"/>
      <c r="H29" s="22" t="s">
        <v>4</v>
      </c>
      <c r="I29" s="1"/>
      <c r="J29" s="1"/>
      <c r="K29" s="1"/>
      <c r="L29" s="1"/>
    </row>
    <row r="30" spans="1:12" ht="14.25" customHeight="1" x14ac:dyDescent="0.2">
      <c r="A30" s="20" t="s">
        <v>6</v>
      </c>
      <c r="B30" s="40" t="s">
        <v>34</v>
      </c>
      <c r="C30" s="41"/>
      <c r="D30" s="41"/>
      <c r="E30" s="41"/>
      <c r="F30" s="42"/>
      <c r="G30" s="28"/>
      <c r="H30" s="5" t="s">
        <v>4</v>
      </c>
      <c r="I30" s="1"/>
      <c r="J30" s="1"/>
      <c r="K30" s="1"/>
      <c r="L30" s="1"/>
    </row>
    <row r="31" spans="1:12" ht="15" x14ac:dyDescent="0.2">
      <c r="A31" s="19" t="s">
        <v>7</v>
      </c>
      <c r="B31" s="6">
        <v>4164</v>
      </c>
      <c r="C31" s="6">
        <v>4284.76</v>
      </c>
      <c r="D31" s="6">
        <v>4234.79</v>
      </c>
      <c r="E31" s="6"/>
      <c r="F31" s="6"/>
      <c r="G31" s="7">
        <f>SUM(B31:F31)/$H$5</f>
        <v>4227.8499999999995</v>
      </c>
      <c r="H31" s="7">
        <v>4228</v>
      </c>
      <c r="I31" s="1"/>
      <c r="J31" s="1"/>
      <c r="K31" s="1"/>
      <c r="L31" s="1"/>
    </row>
    <row r="32" spans="1:12" ht="15" x14ac:dyDescent="0.25">
      <c r="A32" s="21" t="s">
        <v>8</v>
      </c>
      <c r="B32" s="17">
        <f>B31*$B29</f>
        <v>33312</v>
      </c>
      <c r="C32" s="17">
        <f>C31*$B29</f>
        <v>34278.080000000002</v>
      </c>
      <c r="D32" s="17">
        <f>D31*$B29</f>
        <v>33878.32</v>
      </c>
      <c r="E32" s="17">
        <f>E31*$B29</f>
        <v>0</v>
      </c>
      <c r="F32" s="17">
        <f>F31*$B29</f>
        <v>0</v>
      </c>
      <c r="G32" s="17"/>
      <c r="H32" s="8">
        <f>H31*$B29</f>
        <v>33824</v>
      </c>
      <c r="I32" s="1"/>
      <c r="J32" s="1"/>
      <c r="K32" s="1"/>
      <c r="L32" s="1"/>
    </row>
    <row r="33" spans="1:12" ht="27" customHeight="1" x14ac:dyDescent="0.2">
      <c r="A33" s="30" t="s">
        <v>16</v>
      </c>
      <c r="B33" s="45" t="s">
        <v>35</v>
      </c>
      <c r="C33" s="46"/>
      <c r="D33" s="46"/>
      <c r="E33" s="46"/>
      <c r="F33" s="47"/>
      <c r="G33" s="23" t="s">
        <v>45</v>
      </c>
      <c r="H33" s="29" t="s">
        <v>4</v>
      </c>
      <c r="I33" s="1"/>
      <c r="J33" s="1"/>
      <c r="K33" s="1"/>
      <c r="L33" s="1"/>
    </row>
    <row r="34" spans="1:12" ht="15" x14ac:dyDescent="0.2">
      <c r="A34" s="19" t="s">
        <v>5</v>
      </c>
      <c r="B34" s="43">
        <v>8</v>
      </c>
      <c r="C34" s="44"/>
      <c r="D34" s="44"/>
      <c r="E34" s="44"/>
      <c r="F34" s="44"/>
      <c r="G34" s="27"/>
      <c r="H34" s="22" t="s">
        <v>4</v>
      </c>
      <c r="I34" s="1"/>
      <c r="J34" s="1"/>
      <c r="K34" s="1"/>
      <c r="L34" s="1"/>
    </row>
    <row r="35" spans="1:12" ht="15" customHeight="1" x14ac:dyDescent="0.2">
      <c r="A35" s="20" t="s">
        <v>6</v>
      </c>
      <c r="B35" s="40" t="s">
        <v>36</v>
      </c>
      <c r="C35" s="41"/>
      <c r="D35" s="41"/>
      <c r="E35" s="41"/>
      <c r="F35" s="42"/>
      <c r="G35" s="28"/>
      <c r="H35" s="5" t="s">
        <v>4</v>
      </c>
      <c r="I35" s="1"/>
      <c r="J35" s="1"/>
      <c r="K35" s="1"/>
      <c r="L35" s="1"/>
    </row>
    <row r="36" spans="1:12" ht="15" x14ac:dyDescent="0.2">
      <c r="A36" s="19" t="s">
        <v>7</v>
      </c>
      <c r="B36" s="6">
        <v>1541</v>
      </c>
      <c r="C36" s="6">
        <v>1585.69</v>
      </c>
      <c r="D36" s="6">
        <v>1567.2</v>
      </c>
      <c r="E36" s="6"/>
      <c r="F36" s="6"/>
      <c r="G36" s="7">
        <f>SUM(B36:F36)/$H$5</f>
        <v>1564.63</v>
      </c>
      <c r="H36" s="7">
        <v>1565</v>
      </c>
      <c r="I36" s="1"/>
      <c r="J36" s="1"/>
      <c r="K36" s="1"/>
      <c r="L36" s="1"/>
    </row>
    <row r="37" spans="1:12" ht="15" x14ac:dyDescent="0.25">
      <c r="A37" s="21" t="s">
        <v>8</v>
      </c>
      <c r="B37" s="17">
        <f>B36*$B34</f>
        <v>12328</v>
      </c>
      <c r="C37" s="17">
        <f>C36*$B34</f>
        <v>12685.52</v>
      </c>
      <c r="D37" s="17">
        <f>D36*$B34</f>
        <v>12537.6</v>
      </c>
      <c r="E37" s="17">
        <f>E36*$B34</f>
        <v>0</v>
      </c>
      <c r="F37" s="17">
        <f>F36*$B34</f>
        <v>0</v>
      </c>
      <c r="G37" s="17"/>
      <c r="H37" s="8">
        <f>H36*$B34</f>
        <v>12520</v>
      </c>
      <c r="I37" s="1"/>
      <c r="J37" s="1"/>
      <c r="K37" s="1"/>
      <c r="L37" s="1"/>
    </row>
    <row r="38" spans="1:12" ht="27" customHeight="1" x14ac:dyDescent="0.2">
      <c r="A38" s="30" t="s">
        <v>16</v>
      </c>
      <c r="B38" s="45" t="s">
        <v>37</v>
      </c>
      <c r="C38" s="46"/>
      <c r="D38" s="46"/>
      <c r="E38" s="46"/>
      <c r="F38" s="47"/>
      <c r="G38" s="23" t="s">
        <v>46</v>
      </c>
      <c r="H38" s="29" t="s">
        <v>4</v>
      </c>
      <c r="I38" s="1"/>
      <c r="J38" s="1"/>
      <c r="K38" s="1"/>
      <c r="L38" s="1"/>
    </row>
    <row r="39" spans="1:12" ht="15" x14ac:dyDescent="0.2">
      <c r="A39" s="19" t="s">
        <v>5</v>
      </c>
      <c r="B39" s="43">
        <v>8</v>
      </c>
      <c r="C39" s="44"/>
      <c r="D39" s="44"/>
      <c r="E39" s="44"/>
      <c r="F39" s="44"/>
      <c r="G39" s="27"/>
      <c r="H39" s="22" t="s">
        <v>4</v>
      </c>
      <c r="I39" s="1"/>
      <c r="J39" s="1"/>
      <c r="K39" s="1"/>
      <c r="L39" s="1"/>
    </row>
    <row r="40" spans="1:12" ht="13.5" customHeight="1" x14ac:dyDescent="0.2">
      <c r="A40" s="20" t="s">
        <v>6</v>
      </c>
      <c r="B40" s="40" t="s">
        <v>38</v>
      </c>
      <c r="C40" s="41"/>
      <c r="D40" s="41"/>
      <c r="E40" s="41"/>
      <c r="F40" s="42"/>
      <c r="G40" s="28"/>
      <c r="H40" s="5" t="s">
        <v>4</v>
      </c>
      <c r="I40" s="1"/>
      <c r="J40" s="1"/>
      <c r="K40" s="1"/>
      <c r="L40" s="1"/>
    </row>
    <row r="41" spans="1:12" ht="15" x14ac:dyDescent="0.2">
      <c r="A41" s="19" t="s">
        <v>7</v>
      </c>
      <c r="B41" s="6">
        <v>2041</v>
      </c>
      <c r="C41" s="6">
        <v>2100.19</v>
      </c>
      <c r="D41" s="6">
        <v>2075.6999999999998</v>
      </c>
      <c r="E41" s="6"/>
      <c r="F41" s="6"/>
      <c r="G41" s="7">
        <f>SUM(B41:F41)/$H$5</f>
        <v>2072.2966666666666</v>
      </c>
      <c r="H41" s="7">
        <v>2072</v>
      </c>
      <c r="I41" s="1"/>
      <c r="J41" s="1"/>
      <c r="K41" s="1"/>
      <c r="L41" s="1"/>
    </row>
    <row r="42" spans="1:12" ht="15" x14ac:dyDescent="0.25">
      <c r="A42" s="21" t="s">
        <v>8</v>
      </c>
      <c r="B42" s="17">
        <f>B41*$B39</f>
        <v>16328</v>
      </c>
      <c r="C42" s="17">
        <f>C41*$B39</f>
        <v>16801.52</v>
      </c>
      <c r="D42" s="17">
        <f>D41*$B39</f>
        <v>16605.599999999999</v>
      </c>
      <c r="E42" s="17">
        <f>E41*$B39</f>
        <v>0</v>
      </c>
      <c r="F42" s="17">
        <f>F41*$B39</f>
        <v>0</v>
      </c>
      <c r="G42" s="17"/>
      <c r="H42" s="8">
        <f>H41*$B39</f>
        <v>16576</v>
      </c>
      <c r="I42" s="1"/>
      <c r="J42" s="1"/>
      <c r="K42" s="1"/>
      <c r="L42" s="1"/>
    </row>
    <row r="43" spans="1:12" ht="27" customHeight="1" x14ac:dyDescent="0.2">
      <c r="A43" s="30" t="s">
        <v>16</v>
      </c>
      <c r="B43" s="45" t="s">
        <v>39</v>
      </c>
      <c r="C43" s="46"/>
      <c r="D43" s="46"/>
      <c r="E43" s="46"/>
      <c r="F43" s="47"/>
      <c r="G43" s="23" t="s">
        <v>47</v>
      </c>
      <c r="H43" s="29" t="s">
        <v>4</v>
      </c>
      <c r="I43" s="1"/>
      <c r="J43" s="1"/>
      <c r="K43" s="1"/>
      <c r="L43" s="1"/>
    </row>
    <row r="44" spans="1:12" ht="15" x14ac:dyDescent="0.2">
      <c r="A44" s="19" t="s">
        <v>5</v>
      </c>
      <c r="B44" s="43">
        <v>10</v>
      </c>
      <c r="C44" s="44"/>
      <c r="D44" s="44"/>
      <c r="E44" s="44"/>
      <c r="F44" s="44"/>
      <c r="G44" s="27"/>
      <c r="H44" s="22" t="s">
        <v>4</v>
      </c>
      <c r="I44" s="1"/>
      <c r="J44" s="1"/>
      <c r="K44" s="1"/>
      <c r="L44" s="1"/>
    </row>
    <row r="45" spans="1:12" ht="14.25" customHeight="1" x14ac:dyDescent="0.2">
      <c r="A45" s="20" t="s">
        <v>6</v>
      </c>
      <c r="B45" s="40" t="s">
        <v>40</v>
      </c>
      <c r="C45" s="41"/>
      <c r="D45" s="41"/>
      <c r="E45" s="41"/>
      <c r="F45" s="42"/>
      <c r="G45" s="28"/>
      <c r="H45" s="5" t="s">
        <v>4</v>
      </c>
      <c r="I45" s="1"/>
      <c r="J45" s="1"/>
      <c r="K45" s="1"/>
      <c r="L45" s="1"/>
    </row>
    <row r="46" spans="1:12" ht="15" x14ac:dyDescent="0.2">
      <c r="A46" s="19" t="s">
        <v>7</v>
      </c>
      <c r="B46" s="6">
        <v>254</v>
      </c>
      <c r="C46" s="6">
        <v>261.37</v>
      </c>
      <c r="D46" s="6">
        <v>258.32</v>
      </c>
      <c r="E46" s="6"/>
      <c r="F46" s="6"/>
      <c r="G46" s="7">
        <f>SUM(B46:F46)/$H$5</f>
        <v>257.8966666666667</v>
      </c>
      <c r="H46" s="7">
        <v>258</v>
      </c>
      <c r="I46" s="1"/>
      <c r="J46" s="1"/>
      <c r="K46" s="1"/>
      <c r="L46" s="1"/>
    </row>
    <row r="47" spans="1:12" ht="15" x14ac:dyDescent="0.25">
      <c r="A47" s="21" t="s">
        <v>8</v>
      </c>
      <c r="B47" s="17">
        <f>B46*$B44</f>
        <v>2540</v>
      </c>
      <c r="C47" s="17">
        <f>C46*$B44</f>
        <v>2613.6999999999998</v>
      </c>
      <c r="D47" s="17">
        <f>D46*$B44</f>
        <v>2583.1999999999998</v>
      </c>
      <c r="E47" s="17">
        <f>E46*$B44</f>
        <v>0</v>
      </c>
      <c r="F47" s="17">
        <f>F46*$B44</f>
        <v>0</v>
      </c>
      <c r="G47" s="17"/>
      <c r="H47" s="8">
        <f>H46*$B44</f>
        <v>2580</v>
      </c>
      <c r="I47" s="1"/>
      <c r="J47" s="1"/>
      <c r="K47" s="1"/>
      <c r="L47" s="1"/>
    </row>
    <row r="48" spans="1:12" ht="27" customHeight="1" x14ac:dyDescent="0.2">
      <c r="A48" s="30" t="s">
        <v>16</v>
      </c>
      <c r="B48" s="45" t="s">
        <v>41</v>
      </c>
      <c r="C48" s="46"/>
      <c r="D48" s="46"/>
      <c r="E48" s="46"/>
      <c r="F48" s="47"/>
      <c r="G48" s="23" t="s">
        <v>48</v>
      </c>
      <c r="H48" s="29" t="s">
        <v>4</v>
      </c>
      <c r="I48" s="1"/>
      <c r="J48" s="1"/>
      <c r="K48" s="1"/>
      <c r="L48" s="1"/>
    </row>
    <row r="49" spans="1:12" ht="15" x14ac:dyDescent="0.2">
      <c r="A49" s="19" t="s">
        <v>5</v>
      </c>
      <c r="B49" s="43">
        <v>5</v>
      </c>
      <c r="C49" s="44"/>
      <c r="D49" s="44"/>
      <c r="E49" s="44"/>
      <c r="F49" s="44"/>
      <c r="G49" s="27"/>
      <c r="H49" s="22" t="s">
        <v>4</v>
      </c>
      <c r="I49" s="1"/>
      <c r="J49" s="1"/>
      <c r="K49" s="1"/>
      <c r="L49" s="1"/>
    </row>
    <row r="50" spans="1:12" ht="13.5" customHeight="1" x14ac:dyDescent="0.2">
      <c r="A50" s="20" t="s">
        <v>6</v>
      </c>
      <c r="B50" s="40" t="s">
        <v>42</v>
      </c>
      <c r="C50" s="41"/>
      <c r="D50" s="41"/>
      <c r="E50" s="41"/>
      <c r="F50" s="42"/>
      <c r="G50" s="28"/>
      <c r="H50" s="5" t="s">
        <v>4</v>
      </c>
      <c r="I50" s="1"/>
      <c r="J50" s="1"/>
      <c r="K50" s="1"/>
      <c r="L50" s="1"/>
    </row>
    <row r="51" spans="1:12" ht="15" x14ac:dyDescent="0.2">
      <c r="A51" s="19" t="s">
        <v>7</v>
      </c>
      <c r="B51" s="6">
        <v>784</v>
      </c>
      <c r="C51" s="6">
        <v>806.74</v>
      </c>
      <c r="D51" s="6">
        <v>797.33</v>
      </c>
      <c r="E51" s="6"/>
      <c r="F51" s="6"/>
      <c r="G51" s="7">
        <f>SUM(B51:F51)/$H$5</f>
        <v>796.02333333333343</v>
      </c>
      <c r="H51" s="7">
        <v>796</v>
      </c>
      <c r="I51" s="1"/>
      <c r="J51" s="1"/>
      <c r="K51" s="1"/>
      <c r="L51" s="1"/>
    </row>
    <row r="52" spans="1:12" ht="15" x14ac:dyDescent="0.25">
      <c r="A52" s="21" t="s">
        <v>8</v>
      </c>
      <c r="B52" s="17">
        <f>B51*$B49</f>
        <v>3920</v>
      </c>
      <c r="C52" s="17">
        <f>C51*$B49</f>
        <v>4033.7</v>
      </c>
      <c r="D52" s="17">
        <f>D51*$B49</f>
        <v>3986.65</v>
      </c>
      <c r="E52" s="17">
        <f>E51*$B49</f>
        <v>0</v>
      </c>
      <c r="F52" s="17">
        <f>F51*$B49</f>
        <v>0</v>
      </c>
      <c r="G52" s="17"/>
      <c r="H52" s="8">
        <f>H51*$B49</f>
        <v>3980</v>
      </c>
      <c r="I52" s="1"/>
      <c r="J52" s="1"/>
      <c r="K52" s="1"/>
      <c r="L52" s="1"/>
    </row>
    <row r="53" spans="1:12" ht="27" customHeight="1" x14ac:dyDescent="0.2">
      <c r="A53" s="30" t="s">
        <v>16</v>
      </c>
      <c r="B53" s="45" t="s">
        <v>43</v>
      </c>
      <c r="C53" s="46"/>
      <c r="D53" s="46"/>
      <c r="E53" s="46"/>
      <c r="F53" s="47"/>
      <c r="G53" s="23" t="s">
        <v>48</v>
      </c>
      <c r="H53" s="29" t="s">
        <v>4</v>
      </c>
      <c r="I53" s="1"/>
      <c r="J53" s="1"/>
      <c r="K53" s="1"/>
      <c r="L53" s="1"/>
    </row>
    <row r="54" spans="1:12" ht="15" x14ac:dyDescent="0.2">
      <c r="A54" s="19" t="s">
        <v>5</v>
      </c>
      <c r="B54" s="43">
        <v>1</v>
      </c>
      <c r="C54" s="44"/>
      <c r="D54" s="44"/>
      <c r="E54" s="44"/>
      <c r="F54" s="44"/>
      <c r="G54" s="27"/>
      <c r="H54" s="22" t="s">
        <v>4</v>
      </c>
      <c r="I54" s="1"/>
      <c r="J54" s="1"/>
      <c r="K54" s="1"/>
      <c r="L54" s="1"/>
    </row>
    <row r="55" spans="1:12" ht="13.5" customHeight="1" x14ac:dyDescent="0.2">
      <c r="A55" s="20" t="s">
        <v>6</v>
      </c>
      <c r="B55" s="40" t="s">
        <v>44</v>
      </c>
      <c r="C55" s="41"/>
      <c r="D55" s="41"/>
      <c r="E55" s="41"/>
      <c r="F55" s="42"/>
      <c r="G55" s="28"/>
      <c r="H55" s="5" t="s">
        <v>4</v>
      </c>
      <c r="I55" s="1"/>
      <c r="J55" s="1"/>
      <c r="K55" s="1"/>
      <c r="L55" s="1"/>
    </row>
    <row r="56" spans="1:12" ht="15" x14ac:dyDescent="0.2">
      <c r="A56" s="19" t="s">
        <v>7</v>
      </c>
      <c r="B56" s="6">
        <v>24571</v>
      </c>
      <c r="C56" s="6">
        <v>25283.56</v>
      </c>
      <c r="D56" s="6">
        <v>24988.71</v>
      </c>
      <c r="E56" s="6"/>
      <c r="F56" s="6"/>
      <c r="G56" s="7">
        <f>SUM(B56:F56)/$H$5</f>
        <v>24947.756666666664</v>
      </c>
      <c r="H56" s="7">
        <v>24948</v>
      </c>
      <c r="I56" s="1"/>
      <c r="J56" s="1"/>
      <c r="K56" s="1"/>
      <c r="L56" s="1"/>
    </row>
    <row r="57" spans="1:12" ht="15" x14ac:dyDescent="0.25">
      <c r="A57" s="21" t="s">
        <v>8</v>
      </c>
      <c r="B57" s="17">
        <f>B56*$B54</f>
        <v>24571</v>
      </c>
      <c r="C57" s="17">
        <f>C56*$B54</f>
        <v>25283.56</v>
      </c>
      <c r="D57" s="17">
        <f>D56*$B54</f>
        <v>24988.71</v>
      </c>
      <c r="E57" s="17">
        <f>E56*$B54</f>
        <v>0</v>
      </c>
      <c r="F57" s="17">
        <f>F56*$B54</f>
        <v>0</v>
      </c>
      <c r="G57" s="17"/>
      <c r="H57" s="8">
        <f>H56*$B54</f>
        <v>24948</v>
      </c>
      <c r="I57" s="1"/>
      <c r="J57" s="1"/>
      <c r="K57" s="1"/>
      <c r="L57" s="1"/>
    </row>
    <row r="58" spans="1:12" ht="27" customHeight="1" x14ac:dyDescent="0.2">
      <c r="A58" s="30" t="s">
        <v>16</v>
      </c>
      <c r="B58" s="45" t="s">
        <v>49</v>
      </c>
      <c r="C58" s="46"/>
      <c r="D58" s="46"/>
      <c r="E58" s="46"/>
      <c r="F58" s="47"/>
      <c r="G58" s="23" t="s">
        <v>46</v>
      </c>
      <c r="H58" s="29" t="s">
        <v>4</v>
      </c>
      <c r="I58" s="1"/>
      <c r="J58" s="1"/>
      <c r="K58" s="1"/>
      <c r="L58" s="1"/>
    </row>
    <row r="59" spans="1:12" ht="15" x14ac:dyDescent="0.2">
      <c r="A59" s="19" t="s">
        <v>5</v>
      </c>
      <c r="B59" s="43">
        <v>4</v>
      </c>
      <c r="C59" s="44"/>
      <c r="D59" s="44"/>
      <c r="E59" s="44"/>
      <c r="F59" s="44"/>
      <c r="G59" s="27"/>
      <c r="H59" s="22" t="s">
        <v>4</v>
      </c>
      <c r="I59" s="1"/>
      <c r="J59" s="1"/>
      <c r="K59" s="1"/>
      <c r="L59" s="1"/>
    </row>
    <row r="60" spans="1:12" ht="13.5" customHeight="1" x14ac:dyDescent="0.2">
      <c r="A60" s="20" t="s">
        <v>6</v>
      </c>
      <c r="B60" s="40" t="s">
        <v>50</v>
      </c>
      <c r="C60" s="41"/>
      <c r="D60" s="41"/>
      <c r="E60" s="41"/>
      <c r="F60" s="42"/>
      <c r="G60" s="28"/>
      <c r="H60" s="5" t="s">
        <v>4</v>
      </c>
      <c r="I60" s="1"/>
      <c r="J60" s="1"/>
      <c r="K60" s="1"/>
      <c r="L60" s="1"/>
    </row>
    <row r="61" spans="1:12" ht="15" x14ac:dyDescent="0.2">
      <c r="A61" s="19" t="s">
        <v>7</v>
      </c>
      <c r="B61" s="6">
        <v>8246</v>
      </c>
      <c r="C61" s="6">
        <v>8485.1299999999992</v>
      </c>
      <c r="D61" s="6">
        <v>8386.18</v>
      </c>
      <c r="E61" s="6"/>
      <c r="F61" s="6"/>
      <c r="G61" s="7">
        <f>SUM(B61:F61)/$H$5</f>
        <v>8372.4366666666665</v>
      </c>
      <c r="H61" s="7">
        <v>8372</v>
      </c>
      <c r="I61" s="1"/>
      <c r="J61" s="1"/>
      <c r="K61" s="1"/>
      <c r="L61" s="1"/>
    </row>
    <row r="62" spans="1:12" ht="15" x14ac:dyDescent="0.25">
      <c r="A62" s="21" t="s">
        <v>8</v>
      </c>
      <c r="B62" s="17">
        <f>B61*$B59</f>
        <v>32984</v>
      </c>
      <c r="C62" s="17">
        <f>C61*$B59</f>
        <v>33940.519999999997</v>
      </c>
      <c r="D62" s="17">
        <f>D61*$B59</f>
        <v>33544.720000000001</v>
      </c>
      <c r="E62" s="17">
        <f>E61*$B59</f>
        <v>0</v>
      </c>
      <c r="F62" s="17">
        <f>F61*$B59</f>
        <v>0</v>
      </c>
      <c r="G62" s="17"/>
      <c r="H62" s="8">
        <f>H61*$B59</f>
        <v>33488</v>
      </c>
      <c r="I62" s="1"/>
      <c r="J62" s="1"/>
      <c r="K62" s="1"/>
      <c r="L62" s="1"/>
    </row>
    <row r="63" spans="1:12" ht="27" customHeight="1" x14ac:dyDescent="0.2">
      <c r="A63" s="30" t="s">
        <v>16</v>
      </c>
      <c r="B63" s="45" t="s">
        <v>51</v>
      </c>
      <c r="C63" s="46"/>
      <c r="D63" s="46"/>
      <c r="E63" s="46"/>
      <c r="F63" s="47"/>
      <c r="G63" s="23" t="s">
        <v>46</v>
      </c>
      <c r="H63" s="29" t="s">
        <v>4</v>
      </c>
      <c r="I63" s="1"/>
      <c r="J63" s="1"/>
      <c r="K63" s="1"/>
      <c r="L63" s="1"/>
    </row>
    <row r="64" spans="1:12" ht="15" x14ac:dyDescent="0.2">
      <c r="A64" s="19" t="s">
        <v>5</v>
      </c>
      <c r="B64" s="43">
        <v>2</v>
      </c>
      <c r="C64" s="44"/>
      <c r="D64" s="44"/>
      <c r="E64" s="44"/>
      <c r="F64" s="44"/>
      <c r="G64" s="27"/>
      <c r="H64" s="22" t="s">
        <v>4</v>
      </c>
      <c r="I64" s="1"/>
      <c r="J64" s="1"/>
      <c r="K64" s="1"/>
      <c r="L64" s="1"/>
    </row>
    <row r="65" spans="1:13" ht="14.25" customHeight="1" x14ac:dyDescent="0.2">
      <c r="A65" s="20" t="s">
        <v>6</v>
      </c>
      <c r="B65" s="40" t="s">
        <v>52</v>
      </c>
      <c r="C65" s="41"/>
      <c r="D65" s="41"/>
      <c r="E65" s="41"/>
      <c r="F65" s="42"/>
      <c r="G65" s="28"/>
      <c r="H65" s="5" t="s">
        <v>4</v>
      </c>
      <c r="I65" s="1"/>
      <c r="J65" s="1"/>
      <c r="K65" s="1"/>
      <c r="L65" s="1"/>
    </row>
    <row r="66" spans="1:13" ht="15" x14ac:dyDescent="0.2">
      <c r="A66" s="19" t="s">
        <v>7</v>
      </c>
      <c r="B66" s="6">
        <v>14784</v>
      </c>
      <c r="C66" s="6">
        <v>15212.74</v>
      </c>
      <c r="D66" s="6">
        <v>15035.33</v>
      </c>
      <c r="E66" s="6"/>
      <c r="F66" s="6"/>
      <c r="G66" s="7">
        <f>SUM(B66:F66)/$H$5</f>
        <v>15010.69</v>
      </c>
      <c r="H66" s="7">
        <v>15011</v>
      </c>
      <c r="I66" s="1"/>
      <c r="J66" s="1"/>
      <c r="K66" s="1"/>
      <c r="L66" s="1"/>
    </row>
    <row r="67" spans="1:13" ht="15" x14ac:dyDescent="0.25">
      <c r="A67" s="21" t="s">
        <v>8</v>
      </c>
      <c r="B67" s="17">
        <f>B66*$B64</f>
        <v>29568</v>
      </c>
      <c r="C67" s="17">
        <f>C66*$B64</f>
        <v>30425.48</v>
      </c>
      <c r="D67" s="17">
        <f>D66*$B64</f>
        <v>30070.66</v>
      </c>
      <c r="E67" s="17">
        <f>E66*$B64</f>
        <v>0</v>
      </c>
      <c r="F67" s="17">
        <f>F66*$B64</f>
        <v>0</v>
      </c>
      <c r="G67" s="17"/>
      <c r="H67" s="8">
        <f>H66*$B64</f>
        <v>30022</v>
      </c>
      <c r="I67" s="1"/>
      <c r="J67" s="1"/>
      <c r="K67" s="1"/>
      <c r="L67" s="1"/>
    </row>
    <row r="68" spans="1:13" ht="27" customHeight="1" x14ac:dyDescent="0.2">
      <c r="A68" s="30" t="s">
        <v>16</v>
      </c>
      <c r="B68" s="45" t="s">
        <v>53</v>
      </c>
      <c r="C68" s="46"/>
      <c r="D68" s="46"/>
      <c r="E68" s="46"/>
      <c r="F68" s="47"/>
      <c r="G68" s="23" t="s">
        <v>46</v>
      </c>
      <c r="H68" s="29" t="s">
        <v>4</v>
      </c>
      <c r="I68" s="1"/>
      <c r="J68" s="1"/>
      <c r="K68" s="1"/>
      <c r="L68" s="1"/>
    </row>
    <row r="69" spans="1:13" ht="15" x14ac:dyDescent="0.2">
      <c r="A69" s="19" t="s">
        <v>5</v>
      </c>
      <c r="B69" s="43">
        <v>8</v>
      </c>
      <c r="C69" s="44"/>
      <c r="D69" s="44"/>
      <c r="E69" s="44"/>
      <c r="F69" s="44"/>
      <c r="G69" s="27"/>
      <c r="H69" s="22" t="s">
        <v>4</v>
      </c>
      <c r="I69" s="1"/>
      <c r="J69" s="1"/>
      <c r="K69" s="1"/>
      <c r="L69" s="1"/>
    </row>
    <row r="70" spans="1:13" ht="13.5" customHeight="1" x14ac:dyDescent="0.2">
      <c r="A70" s="20" t="s">
        <v>6</v>
      </c>
      <c r="B70" s="40" t="s">
        <v>54</v>
      </c>
      <c r="C70" s="41"/>
      <c r="D70" s="41"/>
      <c r="E70" s="41"/>
      <c r="F70" s="42"/>
      <c r="G70" s="28"/>
      <c r="H70" s="5" t="s">
        <v>4</v>
      </c>
      <c r="I70" s="1"/>
      <c r="J70" s="1"/>
      <c r="K70" s="1"/>
      <c r="L70" s="1"/>
    </row>
    <row r="71" spans="1:13" ht="15" x14ac:dyDescent="0.2">
      <c r="A71" s="19" t="s">
        <v>7</v>
      </c>
      <c r="B71" s="6">
        <v>8960</v>
      </c>
      <c r="C71" s="6">
        <v>9219.84</v>
      </c>
      <c r="D71" s="6">
        <v>9112.32</v>
      </c>
      <c r="E71" s="6"/>
      <c r="F71" s="6"/>
      <c r="G71" s="7">
        <f>SUM(B71:F71)/$H$5</f>
        <v>9097.3866666666672</v>
      </c>
      <c r="H71" s="7">
        <v>9097</v>
      </c>
      <c r="I71" s="1"/>
      <c r="J71" s="1"/>
      <c r="K71" s="1"/>
      <c r="L71" s="1"/>
    </row>
    <row r="72" spans="1:13" ht="15" x14ac:dyDescent="0.25">
      <c r="A72" s="21" t="s">
        <v>8</v>
      </c>
      <c r="B72" s="17">
        <f>B71*$B69</f>
        <v>71680</v>
      </c>
      <c r="C72" s="17">
        <f>C71*$B69</f>
        <v>73758.720000000001</v>
      </c>
      <c r="D72" s="17">
        <f>D71*$B69</f>
        <v>72898.559999999998</v>
      </c>
      <c r="E72" s="17">
        <f>E71*$B69</f>
        <v>0</v>
      </c>
      <c r="F72" s="17">
        <f>F71*$B69</f>
        <v>0</v>
      </c>
      <c r="G72" s="17"/>
      <c r="H72" s="8">
        <f>H71*$B69</f>
        <v>72776</v>
      </c>
      <c r="I72" s="1"/>
      <c r="J72" s="1"/>
      <c r="K72" s="1"/>
      <c r="L72" s="1"/>
    </row>
    <row r="73" spans="1:13" ht="27" customHeight="1" x14ac:dyDescent="0.2">
      <c r="A73" s="30" t="s">
        <v>16</v>
      </c>
      <c r="B73" s="45" t="s">
        <v>58</v>
      </c>
      <c r="C73" s="46"/>
      <c r="D73" s="46"/>
      <c r="E73" s="46"/>
      <c r="F73" s="47"/>
      <c r="G73" s="23" t="s">
        <v>13</v>
      </c>
      <c r="H73" s="29" t="s">
        <v>4</v>
      </c>
      <c r="I73" s="1"/>
      <c r="J73" s="1"/>
      <c r="K73" s="1"/>
      <c r="L73" s="1"/>
    </row>
    <row r="74" spans="1:13" ht="15" x14ac:dyDescent="0.2">
      <c r="A74" s="19" t="s">
        <v>5</v>
      </c>
      <c r="B74" s="43">
        <v>3</v>
      </c>
      <c r="C74" s="44"/>
      <c r="D74" s="44"/>
      <c r="E74" s="44"/>
      <c r="F74" s="44"/>
      <c r="G74" s="27"/>
      <c r="H74" s="22" t="s">
        <v>4</v>
      </c>
      <c r="I74" s="1"/>
      <c r="J74" s="1"/>
      <c r="K74" s="1"/>
      <c r="L74" s="1"/>
    </row>
    <row r="75" spans="1:13" ht="13.5" customHeight="1" x14ac:dyDescent="0.2">
      <c r="A75" s="20" t="s">
        <v>6</v>
      </c>
      <c r="B75" s="40" t="s">
        <v>55</v>
      </c>
      <c r="C75" s="41"/>
      <c r="D75" s="41"/>
      <c r="E75" s="41"/>
      <c r="F75" s="42"/>
      <c r="G75" s="28"/>
      <c r="H75" s="5" t="s">
        <v>4</v>
      </c>
      <c r="I75" s="1"/>
      <c r="J75" s="1"/>
      <c r="K75" s="1"/>
      <c r="L75" s="1"/>
    </row>
    <row r="76" spans="1:13" ht="15" x14ac:dyDescent="0.2">
      <c r="A76" s="19" t="s">
        <v>7</v>
      </c>
      <c r="B76" s="6">
        <v>11910</v>
      </c>
      <c r="C76" s="6">
        <v>12255.39</v>
      </c>
      <c r="D76" s="6">
        <v>12112.47</v>
      </c>
      <c r="E76" s="6"/>
      <c r="F76" s="6"/>
      <c r="G76" s="7">
        <f>SUM(B76:F76)/$H$5</f>
        <v>12092.62</v>
      </c>
      <c r="H76" s="7">
        <v>12093</v>
      </c>
      <c r="I76" s="1"/>
      <c r="J76" s="1"/>
      <c r="K76" s="1"/>
      <c r="L76" s="1"/>
    </row>
    <row r="77" spans="1:13" ht="15.75" thickBot="1" x14ac:dyDescent="0.3">
      <c r="A77" s="21" t="s">
        <v>8</v>
      </c>
      <c r="B77" s="17">
        <f>B76*$B74</f>
        <v>35730</v>
      </c>
      <c r="C77" s="17">
        <f>C76*$B74</f>
        <v>36766.17</v>
      </c>
      <c r="D77" s="17">
        <f>D76*$B74</f>
        <v>36337.409999999996</v>
      </c>
      <c r="E77" s="17">
        <f>E76*$B74</f>
        <v>0</v>
      </c>
      <c r="F77" s="17">
        <f>F76*$B74</f>
        <v>0</v>
      </c>
      <c r="G77" s="17"/>
      <c r="H77" s="8">
        <f>H76*$B74</f>
        <v>36279</v>
      </c>
      <c r="I77" s="1"/>
      <c r="J77" s="1"/>
      <c r="K77" s="1"/>
      <c r="L77" s="1"/>
    </row>
    <row r="78" spans="1:13" s="35" customFormat="1" ht="13.5" thickBot="1" x14ac:dyDescent="0.25">
      <c r="A78" s="37" t="s">
        <v>9</v>
      </c>
      <c r="B78" s="38">
        <f>B12+B17+B22+B27+B32+B37+B42+B47+B52+B57+B62+B67+B72+B77</f>
        <v>380054</v>
      </c>
      <c r="C78" s="38">
        <f t="shared" ref="C78:F78" si="0">C12+C17+C22+C27+C32+C37+C42+C47+C52+C57+C62+C67+C72+C77</f>
        <v>391075.72000000003</v>
      </c>
      <c r="D78" s="38">
        <f t="shared" si="0"/>
        <v>386515.06</v>
      </c>
      <c r="E78" s="38">
        <f t="shared" si="0"/>
        <v>0</v>
      </c>
      <c r="F78" s="38">
        <f t="shared" si="0"/>
        <v>0</v>
      </c>
      <c r="G78" s="39"/>
      <c r="H78" s="39"/>
    </row>
    <row r="79" spans="1:13" s="9" customFormat="1" ht="15" x14ac:dyDescent="0.25">
      <c r="A79" s="15" t="s">
        <v>57</v>
      </c>
      <c r="B79" s="15"/>
      <c r="C79" s="15"/>
      <c r="D79" s="15"/>
      <c r="E79" s="15"/>
      <c r="F79" s="15"/>
      <c r="G79" s="10" t="s">
        <v>19</v>
      </c>
      <c r="H79" s="36">
        <f>H12+H17+H22+H27+H32+H37+H42+H47+H52+H57+H62+H67+H72+H77</f>
        <v>385885</v>
      </c>
      <c r="I79" s="11"/>
      <c r="J79" s="11"/>
      <c r="K79" s="11"/>
      <c r="L79" s="11"/>
      <c r="M79" s="11"/>
    </row>
    <row r="80" spans="1:13" s="9" customFormat="1" ht="15" x14ac:dyDescent="0.25">
      <c r="A80" s="15"/>
      <c r="B80" s="15"/>
      <c r="C80" s="15"/>
      <c r="D80" s="15"/>
      <c r="E80" s="15"/>
      <c r="F80" s="15"/>
      <c r="G80" s="15"/>
      <c r="H80" s="15"/>
    </row>
    <row r="81" spans="1:12" s="9" customFormat="1" ht="15" x14ac:dyDescent="0.25">
      <c r="A81" s="10" t="s">
        <v>60</v>
      </c>
      <c r="B81" s="15" t="s">
        <v>63</v>
      </c>
      <c r="C81" s="15"/>
      <c r="D81" s="15"/>
      <c r="E81" s="15"/>
      <c r="F81" s="15"/>
      <c r="G81" s="15"/>
      <c r="H81" s="15"/>
    </row>
    <row r="82" spans="1:12" s="9" customFormat="1" ht="15" x14ac:dyDescent="0.25">
      <c r="A82" s="10" t="s">
        <v>61</v>
      </c>
      <c r="B82" s="15" t="s">
        <v>64</v>
      </c>
      <c r="C82" s="15"/>
      <c r="D82" s="15"/>
      <c r="E82" s="15"/>
      <c r="F82" s="15"/>
      <c r="G82" s="15"/>
      <c r="H82" s="15"/>
    </row>
    <row r="83" spans="1:12" s="9" customFormat="1" ht="15" x14ac:dyDescent="0.25">
      <c r="A83" s="10" t="s">
        <v>62</v>
      </c>
      <c r="B83" s="15" t="s">
        <v>65</v>
      </c>
      <c r="C83" s="15"/>
      <c r="D83" s="15"/>
      <c r="E83" s="15"/>
      <c r="F83" s="15"/>
      <c r="G83" s="15"/>
      <c r="H83" s="15"/>
    </row>
    <row r="84" spans="1:12" s="9" customFormat="1" ht="15" x14ac:dyDescent="0.25">
      <c r="A84" s="10"/>
      <c r="B84" s="15"/>
      <c r="C84" s="15"/>
      <c r="D84" s="15"/>
      <c r="E84" s="15"/>
      <c r="F84" s="15"/>
      <c r="G84" s="15"/>
      <c r="H84" s="15"/>
    </row>
    <row r="85" spans="1:12" ht="15" x14ac:dyDescent="0.25">
      <c r="A85" s="15" t="s">
        <v>20</v>
      </c>
      <c r="B85" s="16"/>
      <c r="C85" s="16"/>
      <c r="D85" s="16"/>
      <c r="E85" s="16"/>
      <c r="F85" s="16"/>
      <c r="G85" s="16"/>
      <c r="H85" s="10" t="s">
        <v>11</v>
      </c>
      <c r="I85" s="1"/>
      <c r="J85" s="1"/>
      <c r="K85" s="1"/>
      <c r="L85" s="1"/>
    </row>
  </sheetData>
  <sheetProtection selectLockedCells="1" selectUnlockedCells="1"/>
  <mergeCells count="43">
    <mergeCell ref="B69:F69"/>
    <mergeCell ref="B70:F70"/>
    <mergeCell ref="B73:F73"/>
    <mergeCell ref="B74:F74"/>
    <mergeCell ref="B75:F75"/>
    <mergeCell ref="B60:F60"/>
    <mergeCell ref="B63:F63"/>
    <mergeCell ref="B64:F64"/>
    <mergeCell ref="B65:F65"/>
    <mergeCell ref="B68:F68"/>
    <mergeCell ref="B58:F58"/>
    <mergeCell ref="B59:F59"/>
    <mergeCell ref="B55:F55"/>
    <mergeCell ref="B48:F48"/>
    <mergeCell ref="B49:F49"/>
    <mergeCell ref="B53:F53"/>
    <mergeCell ref="B54:F54"/>
    <mergeCell ref="B50:F50"/>
    <mergeCell ref="B23:F23"/>
    <mergeCell ref="B24:F24"/>
    <mergeCell ref="B6:F6"/>
    <mergeCell ref="B13:F13"/>
    <mergeCell ref="B18:F18"/>
    <mergeCell ref="B14:F14"/>
    <mergeCell ref="B19:F19"/>
    <mergeCell ref="B8:F8"/>
    <mergeCell ref="B9:F9"/>
    <mergeCell ref="B10:F10"/>
    <mergeCell ref="B15:F15"/>
    <mergeCell ref="B20:F20"/>
    <mergeCell ref="B25:F25"/>
    <mergeCell ref="B30:F30"/>
    <mergeCell ref="B35:F35"/>
    <mergeCell ref="B40:F40"/>
    <mergeCell ref="B45:F45"/>
    <mergeCell ref="B39:F39"/>
    <mergeCell ref="B43:F43"/>
    <mergeCell ref="B44:F44"/>
    <mergeCell ref="B28:F28"/>
    <mergeCell ref="B29:F29"/>
    <mergeCell ref="B33:F33"/>
    <mergeCell ref="B34:F34"/>
    <mergeCell ref="B38:F3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2014-05-07T04:41:26Z</cp:lastPrinted>
  <dcterms:created xsi:type="dcterms:W3CDTF">2012-04-02T10:33:59Z</dcterms:created>
  <dcterms:modified xsi:type="dcterms:W3CDTF">2014-05-07T05:07:59Z</dcterms:modified>
</cp:coreProperties>
</file>